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rom MS\2020\2020-CP\I-kvartal\"/>
    </mc:Choice>
  </mc:AlternateContent>
  <bookViews>
    <workbookView xWindow="0" yWindow="0" windowWidth="23940" windowHeight="648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9" l="1"/>
  <c r="C32" i="9"/>
  <c r="E32" i="9" s="1"/>
  <c r="E31" i="9"/>
  <c r="C31" i="9"/>
  <c r="C30" i="9"/>
  <c r="E30" i="9" s="1"/>
  <c r="E29" i="9"/>
  <c r="C29" i="9"/>
  <c r="C28" i="9"/>
  <c r="E28" i="9" s="1"/>
  <c r="E27" i="9"/>
  <c r="C27" i="9"/>
  <c r="C33" i="9" s="1"/>
  <c r="E33" i="9" s="1"/>
  <c r="D24" i="9"/>
  <c r="C24" i="9"/>
  <c r="E24" i="9" s="1"/>
  <c r="E23" i="9"/>
  <c r="D23" i="9"/>
  <c r="C23" i="9"/>
  <c r="D22" i="9"/>
  <c r="E22" i="9" s="1"/>
  <c r="C22" i="9"/>
  <c r="D21" i="9"/>
  <c r="D25" i="9" s="1"/>
  <c r="D34" i="9" s="1"/>
  <c r="C21" i="9"/>
  <c r="E21" i="9" s="1"/>
  <c r="D20" i="9"/>
  <c r="C20" i="9"/>
  <c r="E20" i="9" s="1"/>
  <c r="E19" i="9"/>
  <c r="D19" i="9"/>
  <c r="C19" i="9"/>
  <c r="D16" i="9"/>
  <c r="C16" i="9"/>
  <c r="E16" i="9" s="1"/>
  <c r="C15" i="9"/>
  <c r="E15" i="9" s="1"/>
  <c r="C14" i="9"/>
  <c r="E14" i="9" s="1"/>
  <c r="C13" i="9"/>
  <c r="E13" i="9" s="1"/>
  <c r="D12" i="9"/>
  <c r="E12" i="9" s="1"/>
  <c r="C12" i="9"/>
  <c r="D11" i="9"/>
  <c r="C11" i="9"/>
  <c r="E11" i="9" s="1"/>
  <c r="D10" i="9"/>
  <c r="C10" i="9"/>
  <c r="E10" i="9" s="1"/>
  <c r="E9" i="9"/>
  <c r="D9" i="9"/>
  <c r="C9" i="9"/>
  <c r="D8" i="9"/>
  <c r="E8" i="9" s="1"/>
  <c r="C8" i="9"/>
  <c r="D7" i="9"/>
  <c r="C7" i="9"/>
  <c r="E7" i="9" s="1"/>
  <c r="D6" i="9"/>
  <c r="C6" i="9"/>
  <c r="C17" i="9" s="1"/>
  <c r="B2" i="9"/>
  <c r="B1" i="9"/>
  <c r="D17" i="9" l="1"/>
  <c r="C25" i="9"/>
  <c r="E6" i="9"/>
  <c r="E17" i="9" s="1"/>
  <c r="C34" i="9" l="1"/>
  <c r="E34" i="9" s="1"/>
  <c r="E25" i="9"/>
  <c r="E35" i="9" s="1"/>
  <c r="B2" i="5" l="1"/>
</calcChain>
</file>

<file path=xl/sharedStrings.xml><?xml version="1.0" encoding="utf-8"?>
<sst xmlns="http://schemas.openxmlformats.org/spreadsheetml/2006/main" count="108" uniqueCount="58">
  <si>
    <t>კომპანია</t>
  </si>
  <si>
    <t>თარიღი:</t>
  </si>
  <si>
    <t>RC</t>
  </si>
  <si>
    <t>საბალანსო უწყისი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</si>
  <si>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</si>
  <si>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</si>
  <si>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</si>
  <si>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</si>
  <si>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</si>
  <si>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</si>
  <si>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</si>
  <si>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</si>
  <si>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</si>
  <si>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</si>
  <si>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</si>
  <si>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</si>
  <si>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</si>
  <si>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</si>
  <si>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</si>
  <si>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</si>
  <si>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</si>
  <si>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</si>
  <si>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</si>
  <si>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</si>
  <si>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</si>
  <si>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</si>
  <si>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</si>
  <si>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</si>
  <si>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</si>
  <si>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</si>
  <si>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</si>
  <si>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</si>
  <si>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</si>
  <si>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</si>
  <si>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</si>
  <si>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</si>
  <si>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</si>
  <si>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</si>
  <si>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</si>
  <si>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</si>
  <si>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</si>
  <si>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</si>
  <si>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</si>
  <si>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</si>
  <si>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გუბელაძე ზვიადი</t>
  </si>
  <si>
    <t>ახვლედიანი გიორგი</t>
  </si>
  <si>
    <t>ახვლედიანი ზურაბი</t>
  </si>
  <si>
    <t>ბაღდავაძე ალეკო</t>
  </si>
  <si>
    <t>გიორხელიძე ნუგზარი</t>
  </si>
  <si>
    <t>შპს. მისო "მონეტა ექსპრეს ჯორჯია"</t>
  </si>
  <si>
    <t>ახვლედიანი ალექსანდრე</t>
  </si>
  <si>
    <t>მოცულობა ლარებში</t>
  </si>
  <si>
    <t>სუბორდინირებული და კაპიტალში კონვერტირებადი ვალი</t>
  </si>
  <si>
    <t>სარეზერვო ფონდი</t>
  </si>
  <si>
    <t/>
  </si>
  <si>
    <t>შენიშვნები:</t>
  </si>
  <si>
    <t>* ცხრილი ავტომატურად ივსება სხვა გვერდების შევსების შესაბამისად</t>
  </si>
  <si>
    <t>** ბალანსის არ არსებობის შემთხვევაში (როცა აქტივები არ შეესაბამება ვალდებულებების და კაპიტალის ჯამს) შეტყობინება გამოვა E36 უჯრაში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</si>
</sst>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_ ;[Red]\-#,##0\ "/>
    <numFmt numFmtId="165" formatCode="#,##0.00_ ;[Red]\-#,##0.00\ "/>
    <numFmt numFmtId="167" formatCode="m/d/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2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2" borderId="0" xfId="1" applyFont="1" applyFill="1" applyProtection="1"/>
    <xf numFmtId="0" fontId="6" fillId="2" borderId="9" xfId="1" applyFont="1" applyFill="1" applyBorder="1" applyAlignment="1" applyProtection="1">
      <alignment horizontal="left" indent="2"/>
    </xf>
    <xf numFmtId="0" fontId="8" fillId="2" borderId="0" xfId="0" applyFont="1" applyFill="1" applyBorder="1" applyAlignment="1" applyProtection="1">
      <alignment horizontal="left"/>
    </xf>
    <xf numFmtId="0" fontId="9" fillId="2" borderId="0" xfId="0" applyFont="1" applyFill="1"/>
    <xf numFmtId="167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/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8" fillId="2" borderId="8" xfId="0" applyFont="1" applyFill="1" applyBorder="1" applyAlignment="1"/>
    <xf numFmtId="0" fontId="8" fillId="2" borderId="9" xfId="0" applyFont="1" applyFill="1" applyBorder="1" applyAlignment="1" applyProtection="1">
      <protection locked="0"/>
    </xf>
    <xf numFmtId="0" fontId="10" fillId="2" borderId="9" xfId="0" applyFont="1" applyFill="1" applyBorder="1" applyAlignment="1"/>
    <xf numFmtId="0" fontId="8" fillId="2" borderId="13" xfId="0" applyFont="1" applyFill="1" applyBorder="1" applyAlignment="1"/>
    <xf numFmtId="0" fontId="8" fillId="2" borderId="14" xfId="0" applyFont="1" applyFill="1" applyBorder="1" applyAlignment="1" applyProtection="1">
      <protection locked="0"/>
    </xf>
    <xf numFmtId="0" fontId="8" fillId="2" borderId="0" xfId="0" applyFont="1" applyFill="1" applyAlignment="1"/>
    <xf numFmtId="0" fontId="6" fillId="2" borderId="0" xfId="1" applyFont="1" applyFill="1" applyBorder="1" applyAlignment="1" applyProtection="1">
      <alignment horizontal="left"/>
    </xf>
    <xf numFmtId="14" fontId="6" fillId="2" borderId="0" xfId="1" applyNumberFormat="1" applyFont="1" applyFill="1" applyBorder="1" applyAlignment="1" applyProtection="1">
      <alignment horizontal="left"/>
    </xf>
    <xf numFmtId="0" fontId="8" fillId="2" borderId="19" xfId="0" applyFont="1" applyFill="1" applyBorder="1" applyAlignment="1"/>
    <xf numFmtId="0" fontId="8" fillId="2" borderId="22" xfId="0" applyFont="1" applyFill="1" applyBorder="1" applyAlignment="1" applyProtection="1">
      <protection locked="0"/>
    </xf>
    <xf numFmtId="10" fontId="8" fillId="2" borderId="22" xfId="3" applyNumberFormat="1" applyFont="1" applyFill="1" applyBorder="1" applyAlignment="1"/>
    <xf numFmtId="0" fontId="8" fillId="2" borderId="22" xfId="0" applyFont="1" applyFill="1" applyBorder="1" applyAlignment="1"/>
    <xf numFmtId="0" fontId="10" fillId="2" borderId="10" xfId="0" applyFont="1" applyFill="1" applyBorder="1" applyAlignment="1">
      <alignment horizontal="center"/>
    </xf>
    <xf numFmtId="10" fontId="8" fillId="2" borderId="10" xfId="3" applyNumberFormat="1" applyFont="1" applyFill="1" applyBorder="1" applyAlignment="1">
      <alignment horizontal="center"/>
    </xf>
    <xf numFmtId="10" fontId="8" fillId="2" borderId="15" xfId="3" applyNumberFormat="1" applyFont="1" applyFill="1" applyBorder="1" applyAlignment="1">
      <alignment horizontal="center"/>
    </xf>
    <xf numFmtId="0" fontId="6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6" fillId="0" borderId="9" xfId="1" applyNumberFormat="1" applyFont="1" applyFill="1" applyBorder="1" applyAlignment="1" applyProtection="1">
      <alignment horizontal="right"/>
    </xf>
    <xf numFmtId="38" fontId="6" fillId="0" borderId="9" xfId="1" applyNumberFormat="1" applyFont="1" applyFill="1" applyBorder="1" applyAlignment="1" applyProtection="1">
      <alignment horizontal="right"/>
    </xf>
    <xf numFmtId="164" fontId="2" fillId="4" borderId="9" xfId="0" applyNumberFormat="1" applyFont="1" applyFill="1" applyBorder="1" applyAlignment="1" applyProtection="1">
      <alignment horizontal="right"/>
    </xf>
    <xf numFmtId="0" fontId="8" fillId="2" borderId="23" xfId="0" applyFont="1" applyFill="1" applyBorder="1" applyAlignment="1"/>
    <xf numFmtId="0" fontId="9" fillId="2" borderId="25" xfId="0" applyFont="1" applyFill="1" applyBorder="1"/>
    <xf numFmtId="14" fontId="6" fillId="0" borderId="0" xfId="1" applyNumberFormat="1" applyFont="1" applyFill="1" applyBorder="1" applyAlignment="1" applyProtection="1">
      <alignment horizontal="left"/>
    </xf>
    <xf numFmtId="164" fontId="4" fillId="0" borderId="0" xfId="1" applyNumberFormat="1" applyFont="1" applyFill="1" applyBorder="1" applyProtection="1"/>
    <xf numFmtId="0" fontId="7" fillId="0" borderId="9" xfId="1" applyFont="1" applyFill="1" applyBorder="1" applyAlignment="1" applyProtection="1">
      <alignment horizontal="left" indent="1"/>
    </xf>
    <xf numFmtId="164" fontId="7" fillId="0" borderId="9" xfId="1" applyNumberFormat="1" applyFont="1" applyFill="1" applyBorder="1" applyAlignment="1" applyProtection="1">
      <alignment horizontal="right"/>
    </xf>
    <xf numFmtId="0" fontId="7" fillId="2" borderId="8" xfId="1" applyFont="1" applyFill="1" applyBorder="1" applyAlignment="1" applyProtection="1">
      <alignment horizontal="left" indent="1"/>
    </xf>
    <xf numFmtId="164" fontId="6" fillId="0" borderId="7" xfId="1" applyNumberFormat="1" applyFont="1" applyFill="1" applyBorder="1" applyAlignment="1" applyProtection="1">
      <alignment horizontal="right"/>
    </xf>
    <xf numFmtId="164" fontId="6" fillId="0" borderId="10" xfId="1" applyNumberFormat="1" applyFont="1" applyFill="1" applyBorder="1" applyAlignment="1" applyProtection="1">
      <alignment horizontal="right"/>
    </xf>
    <xf numFmtId="0" fontId="10" fillId="2" borderId="17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10" fillId="2" borderId="21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8" fillId="2" borderId="9" xfId="0" applyFont="1" applyFill="1" applyBorder="1" applyAlignment="1"/>
    <xf numFmtId="0" fontId="8" fillId="2" borderId="10" xfId="0" applyFont="1" applyFill="1" applyBorder="1" applyAlignment="1"/>
    <xf numFmtId="0" fontId="8" fillId="2" borderId="0" xfId="0" applyFont="1" applyFill="1" applyAlignment="1">
      <alignment horizontal="left"/>
    </xf>
    <xf numFmtId="0" fontId="10" fillId="2" borderId="20" xfId="0" applyFont="1" applyFill="1" applyBorder="1" applyAlignment="1">
      <alignment horizontal="left" shrinkToFit="1"/>
    </xf>
    <xf numFmtId="0" fontId="10" fillId="2" borderId="21" xfId="0" applyFont="1" applyFill="1" applyBorder="1" applyAlignment="1">
      <alignment horizontal="left" shrinkToFit="1"/>
    </xf>
    <xf numFmtId="0" fontId="10" fillId="2" borderId="24" xfId="0" applyFont="1" applyFill="1" applyBorder="1" applyAlignment="1">
      <alignment horizontal="left" shrinkToFit="1"/>
    </xf>
    <xf numFmtId="0" fontId="8" fillId="2" borderId="26" xfId="0" applyFont="1" applyFill="1" applyBorder="1" applyAlignment="1"/>
    <xf numFmtId="0" fontId="8" fillId="2" borderId="27" xfId="0" applyFont="1" applyFill="1" applyBorder="1" applyAlignment="1"/>
    <xf numFmtId="0" fontId="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Protection="1"/>
    <xf numFmtId="0" fontId="2" fillId="0" borderId="0" xfId="0" applyFont="1" applyFill="1" applyBorder="1" applyProtection="1"/>
    <xf numFmtId="0" fontId="2" fillId="2" borderId="9" xfId="0" applyFont="1" applyFill="1" applyBorder="1" applyAlignment="1" applyProtection="1">
      <alignment horizontal="left" indent="1"/>
    </xf>
    <xf numFmtId="0" fontId="2" fillId="0" borderId="0" xfId="0" applyFont="1" applyFill="1" applyBorder="1" applyProtection="1">
      <protection locked="0"/>
    </xf>
    <xf numFmtId="0" fontId="2" fillId="0" borderId="0" xfId="0" applyFont="1" applyAlignment="1" applyProtection="1">
      <alignment horizontal="left"/>
    </xf>
    <xf numFmtId="14" fontId="2" fillId="2" borderId="0" xfId="0" applyNumberFormat="1" applyFont="1" applyFill="1" applyAlignment="1" applyProtection="1">
      <alignment horizontal="left"/>
    </xf>
    <xf numFmtId="0" fontId="2" fillId="2" borderId="0" xfId="0" applyFont="1" applyFill="1" applyProtection="1"/>
    <xf numFmtId="0" fontId="3" fillId="2" borderId="0" xfId="0" applyFont="1" applyFill="1" applyBorder="1" applyAlignment="1" applyProtection="1">
      <alignment horizontal="left" vertical="center" indent="3"/>
    </xf>
    <xf numFmtId="0" fontId="2" fillId="2" borderId="0" xfId="0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 applyProtection="1">
      <alignment horizontal="left" indent="1"/>
    </xf>
    <xf numFmtId="0" fontId="3" fillId="3" borderId="2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indent="1"/>
    </xf>
    <xf numFmtId="0" fontId="2" fillId="0" borderId="6" xfId="0" applyFont="1" applyFill="1" applyBorder="1" applyAlignment="1" applyProtection="1">
      <alignment horizontal="left" indent="1"/>
    </xf>
    <xf numFmtId="164" fontId="2" fillId="5" borderId="6" xfId="0" applyNumberFormat="1" applyFont="1" applyFill="1" applyBorder="1" applyAlignment="1" applyProtection="1">
      <alignment horizontal="right"/>
    </xf>
    <xf numFmtId="164" fontId="2" fillId="5" borderId="7" xfId="0" applyNumberFormat="1" applyFont="1" applyFill="1" applyBorder="1" applyAlignment="1" applyProtection="1">
      <alignment horizontal="right"/>
    </xf>
    <xf numFmtId="0" fontId="2" fillId="2" borderId="8" xfId="0" applyFont="1" applyFill="1" applyBorder="1" applyAlignment="1" applyProtection="1">
      <alignment horizontal="left" indent="1"/>
    </xf>
    <xf numFmtId="0" fontId="2" fillId="0" borderId="9" xfId="0" applyFont="1" applyFill="1" applyBorder="1" applyAlignment="1" applyProtection="1">
      <alignment horizontal="left" indent="1"/>
    </xf>
    <xf numFmtId="164" fontId="2" fillId="5" borderId="9" xfId="0" applyNumberFormat="1" applyFont="1" applyFill="1" applyBorder="1" applyAlignment="1" applyProtection="1">
      <alignment horizontal="right"/>
    </xf>
    <xf numFmtId="164" fontId="2" fillId="5" borderId="10" xfId="0" applyNumberFormat="1" applyFont="1" applyFill="1" applyBorder="1" applyAlignment="1" applyProtection="1">
      <alignment horizontal="right"/>
    </xf>
    <xf numFmtId="0" fontId="6" fillId="2" borderId="9" xfId="0" applyFont="1" applyFill="1" applyBorder="1" applyAlignment="1" applyProtection="1">
      <alignment horizontal="left" indent="2"/>
    </xf>
    <xf numFmtId="164" fontId="6" fillId="5" borderId="9" xfId="0" applyNumberFormat="1" applyFont="1" applyFill="1" applyBorder="1" applyAlignment="1" applyProtection="1">
      <alignment horizontal="right"/>
    </xf>
    <xf numFmtId="164" fontId="6" fillId="5" borderId="10" xfId="0" applyNumberFormat="1" applyFont="1" applyFill="1" applyBorder="1" applyAlignment="1" applyProtection="1">
      <alignment horizontal="right"/>
    </xf>
    <xf numFmtId="38" fontId="6" fillId="5" borderId="9" xfId="0" applyNumberFormat="1" applyFont="1" applyFill="1" applyBorder="1" applyAlignment="1" applyProtection="1">
      <alignment horizontal="right"/>
    </xf>
    <xf numFmtId="38" fontId="6" fillId="5" borderId="10" xfId="0" applyNumberFormat="1" applyFont="1" applyFill="1" applyBorder="1" applyAlignment="1" applyProtection="1">
      <alignment horizontal="right"/>
    </xf>
    <xf numFmtId="0" fontId="3" fillId="2" borderId="11" xfId="0" applyFont="1" applyFill="1" applyBorder="1" applyAlignment="1" applyProtection="1"/>
    <xf numFmtId="164" fontId="3" fillId="5" borderId="11" xfId="0" applyNumberFormat="1" applyFont="1" applyFill="1" applyBorder="1" applyAlignment="1" applyProtection="1">
      <alignment horizontal="right"/>
    </xf>
    <xf numFmtId="164" fontId="3" fillId="5" borderId="28" xfId="0" applyNumberFormat="1" applyFont="1" applyFill="1" applyBorder="1" applyAlignment="1" applyProtection="1">
      <alignment horizontal="right"/>
    </xf>
    <xf numFmtId="0" fontId="2" fillId="2" borderId="6" xfId="0" applyFont="1" applyFill="1" applyBorder="1" applyAlignment="1" applyProtection="1">
      <alignment horizontal="left" indent="1"/>
    </xf>
    <xf numFmtId="164" fontId="2" fillId="4" borderId="6" xfId="0" applyNumberFormat="1" applyFon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horizontal="left" indent="1"/>
    </xf>
    <xf numFmtId="0" fontId="2" fillId="5" borderId="1" xfId="0" applyFont="1" applyFill="1" applyBorder="1" applyAlignment="1" applyProtection="1">
      <alignment horizontal="left" indent="1"/>
    </xf>
    <xf numFmtId="0" fontId="3" fillId="5" borderId="3" xfId="0" applyFont="1" applyFill="1" applyBorder="1" applyAlignment="1" applyProtection="1"/>
    <xf numFmtId="164" fontId="3" fillId="5" borderId="3" xfId="0" applyNumberFormat="1" applyFont="1" applyFill="1" applyBorder="1" applyAlignment="1" applyProtection="1">
      <alignment horizontal="right"/>
    </xf>
    <xf numFmtId="164" fontId="3" fillId="5" borderId="4" xfId="0" applyNumberFormat="1" applyFont="1" applyFill="1" applyBorder="1" applyAlignment="1" applyProtection="1">
      <alignment horizontal="right"/>
    </xf>
    <xf numFmtId="0" fontId="4" fillId="0" borderId="0" xfId="0" applyFont="1" applyFill="1" applyBorder="1" applyProtection="1"/>
    <xf numFmtId="165" fontId="2" fillId="0" borderId="0" xfId="0" applyNumberFormat="1" applyFont="1" applyFill="1" applyBorder="1" applyProtection="1"/>
    <xf numFmtId="43" fontId="2" fillId="0" borderId="0" xfId="5" applyFont="1" applyFill="1" applyBorder="1" applyProtection="1"/>
    <xf numFmtId="10" fontId="2" fillId="0" borderId="0" xfId="6" applyNumberFormat="1" applyFont="1" applyFill="1" applyBorder="1" applyProtection="1"/>
    <xf numFmtId="43" fontId="2" fillId="0" borderId="0" xfId="5" applyFont="1" applyFill="1" applyBorder="1" applyProtection="1">
      <protection locked="0"/>
    </xf>
  </cellXfs>
  <cellStyles count="7">
    <cellStyle name="Comma" xfId="5" builtinId="3"/>
    <cellStyle name="Comma 2" xfId="2"/>
    <cellStyle name="Normal" xfId="0" builtinId="0"/>
    <cellStyle name="Normal 2" xfId="1"/>
    <cellStyle name="Normal 2 2" xfId="4"/>
    <cellStyle name="Percent" xfId="6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mazi/clis%20angarishi%20MEG/2018%20clis%20angarishi/2018%20weli%20CP/3-kvartal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MS/2020%20wlis%20prostina/2020-03/Moneta%20Express%20Georgia-2020-03-F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OS"/>
      <sheetName val="RC-BF"/>
      <sheetName val="RC-P"/>
      <sheetName val="RI-C"/>
      <sheetName val="RI"/>
      <sheetName val="RI (წლის)"/>
      <sheetName val="RI (თვის)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Sheet1"/>
      <sheetName val="ForRC"/>
      <sheetName val="Lists"/>
    </sheetNames>
    <sheetDataSet>
      <sheetData sheetId="0">
        <row r="3">
          <cell r="C3" t="str">
            <v>შპს. მისო "მონეტა ექსპრეს ჯორჯია"</v>
          </cell>
        </row>
        <row r="6">
          <cell r="C6">
            <v>43921</v>
          </cell>
        </row>
        <row r="31">
          <cell r="B31" t="str">
            <v>ორგანიზაციის ხელმძღვანელი:</v>
          </cell>
        </row>
      </sheetData>
      <sheetData sheetId="1" refreshError="1"/>
      <sheetData sheetId="2">
        <row r="6">
          <cell r="C6">
            <v>531108.12</v>
          </cell>
          <cell r="D6">
            <v>378926.53850000002</v>
          </cell>
        </row>
        <row r="7">
          <cell r="C7">
            <v>5814.7199999999993</v>
          </cell>
          <cell r="D7">
            <v>146284.56020000001</v>
          </cell>
        </row>
      </sheetData>
      <sheetData sheetId="3">
        <row r="19">
          <cell r="C19">
            <v>6003165.4199999999</v>
          </cell>
          <cell r="D19">
            <v>614131.21189999999</v>
          </cell>
        </row>
        <row r="20">
          <cell r="C20">
            <v>-103813.95</v>
          </cell>
          <cell r="D20">
            <v>0</v>
          </cell>
        </row>
        <row r="21">
          <cell r="C21">
            <v>5899351.4699999997</v>
          </cell>
          <cell r="D21">
            <v>614131.21189999999</v>
          </cell>
        </row>
      </sheetData>
      <sheetData sheetId="4" refreshError="1"/>
      <sheetData sheetId="5">
        <row r="26">
          <cell r="C26">
            <v>70242.86</v>
          </cell>
          <cell r="D26">
            <v>5811.2997999999998</v>
          </cell>
        </row>
        <row r="38">
          <cell r="E38">
            <v>0</v>
          </cell>
        </row>
        <row r="46">
          <cell r="F46">
            <v>196689.97999999998</v>
          </cell>
        </row>
        <row r="58">
          <cell r="C58">
            <v>257301.43000000002</v>
          </cell>
          <cell r="D58">
            <v>224856.14799999999</v>
          </cell>
        </row>
      </sheetData>
      <sheetData sheetId="6">
        <row r="16">
          <cell r="F16">
            <v>0</v>
          </cell>
        </row>
        <row r="23">
          <cell r="C23">
            <v>0</v>
          </cell>
          <cell r="D23">
            <v>0</v>
          </cell>
        </row>
      </sheetData>
      <sheetData sheetId="7" refreshError="1"/>
      <sheetData sheetId="8" refreshError="1"/>
      <sheetData sheetId="9">
        <row r="12">
          <cell r="C12">
            <v>2699992</v>
          </cell>
          <cell r="D12">
            <v>0</v>
          </cell>
        </row>
      </sheetData>
      <sheetData sheetId="10">
        <row r="20">
          <cell r="C20">
            <v>0</v>
          </cell>
          <cell r="D20">
            <v>0</v>
          </cell>
        </row>
      </sheetData>
      <sheetData sheetId="11">
        <row r="12">
          <cell r="C12">
            <v>0</v>
          </cell>
          <cell r="D12">
            <v>0</v>
          </cell>
        </row>
      </sheetData>
      <sheetData sheetId="12">
        <row r="12">
          <cell r="C12">
            <v>878000</v>
          </cell>
          <cell r="D12">
            <v>1576560</v>
          </cell>
        </row>
      </sheetData>
      <sheetData sheetId="13">
        <row r="13">
          <cell r="C13">
            <v>24938.27</v>
          </cell>
          <cell r="D13">
            <v>0</v>
          </cell>
        </row>
        <row r="22">
          <cell r="C22">
            <v>51153.229999999996</v>
          </cell>
          <cell r="D22">
            <v>627.86500000000001</v>
          </cell>
        </row>
      </sheetData>
      <sheetData sheetId="14">
        <row r="6">
          <cell r="E6">
            <v>1090000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2009246.97</v>
          </cell>
        </row>
        <row r="13">
          <cell r="E13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view="pageBreakPreview" zoomScaleNormal="100" zoomScaleSheetLayoutView="100" workbookViewId="0">
      <selection activeCell="H8" sqref="H8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0</v>
      </c>
      <c r="B1" s="52" t="s">
        <v>49</v>
      </c>
      <c r="C1" s="2"/>
      <c r="D1" s="2"/>
      <c r="E1" s="2"/>
    </row>
    <row r="2" spans="1:6" ht="12" customHeight="1" x14ac:dyDescent="0.2">
      <c r="A2" s="1" t="s">
        <v>1</v>
      </c>
      <c r="B2" s="64">
        <v>43921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23.25" customHeight="1" x14ac:dyDescent="0.2">
      <c r="A4" s="5" t="s">
        <v>2</v>
      </c>
      <c r="B4" s="6" t="s">
        <v>3</v>
      </c>
      <c r="C4" s="1"/>
      <c r="D4" s="1"/>
      <c r="E4" s="7" t="s">
        <v>51</v>
      </c>
    </row>
    <row r="5" spans="1:6" ht="12" customHeight="1" thickBot="1" x14ac:dyDescent="0.25">
      <c r="A5" s="1" t="s">
        <v>4</v>
      </c>
      <c r="B5" s="1" t="s">
        <v>5</v>
      </c>
      <c r="C5" s="1" t="s">
        <v>6</v>
      </c>
      <c r="D5" s="1" t="s">
        <v>7</v>
      </c>
      <c r="E5" s="8" t="s">
        <v>8</v>
      </c>
    </row>
    <row r="6" spans="1:6" ht="12" customHeight="1" thickBot="1" x14ac:dyDescent="0.25">
      <c r="A6" s="9">
        <v>1</v>
      </c>
      <c r="B6" s="10" t="s">
        <v>9</v>
      </c>
      <c r="C6" s="11">
        <v>531108.12</v>
      </c>
      <c r="D6" s="11">
        <v>378926.53850000002</v>
      </c>
      <c r="E6" s="12">
        <v>910034.65850000002</v>
      </c>
    </row>
    <row r="7" spans="1:6" ht="12" customHeight="1" x14ac:dyDescent="0.2">
      <c r="A7" s="13">
        <v>2</v>
      </c>
      <c r="B7" s="14" t="s">
        <v>10</v>
      </c>
      <c r="C7" s="53">
        <v>5814.7199999999993</v>
      </c>
      <c r="D7" s="53">
        <v>146284.56020000001</v>
      </c>
      <c r="E7" s="69">
        <v>152099.28020000001</v>
      </c>
      <c r="F7" s="15"/>
    </row>
    <row r="8" spans="1:6" ht="12" customHeight="1" x14ac:dyDescent="0.2">
      <c r="A8" s="13">
        <v>3</v>
      </c>
      <c r="B8" s="14" t="s">
        <v>11</v>
      </c>
      <c r="C8" s="53">
        <v>6003165.4199999999</v>
      </c>
      <c r="D8" s="53">
        <v>614131.21189999999</v>
      </c>
      <c r="E8" s="69">
        <v>6617296.6318999995</v>
      </c>
      <c r="F8" s="15"/>
    </row>
    <row r="9" spans="1:6" ht="12" customHeight="1" x14ac:dyDescent="0.2">
      <c r="A9" s="16">
        <v>3.1</v>
      </c>
      <c r="B9" s="17" t="s">
        <v>12</v>
      </c>
      <c r="C9" s="54">
        <v>-103813.95</v>
      </c>
      <c r="D9" s="54">
        <v>0</v>
      </c>
      <c r="E9" s="69">
        <v>-103813.95</v>
      </c>
      <c r="F9" s="15"/>
    </row>
    <row r="10" spans="1:6" ht="12" customHeight="1" x14ac:dyDescent="0.2">
      <c r="A10" s="16">
        <v>3.2</v>
      </c>
      <c r="B10" s="30" t="s">
        <v>13</v>
      </c>
      <c r="C10" s="59">
        <v>5899351.4699999997</v>
      </c>
      <c r="D10" s="59">
        <v>614131.21189999999</v>
      </c>
      <c r="E10" s="70">
        <v>6513482.6819000002</v>
      </c>
      <c r="F10" s="15"/>
    </row>
    <row r="11" spans="1:6" ht="12" customHeight="1" x14ac:dyDescent="0.2">
      <c r="A11" s="16">
        <v>4</v>
      </c>
      <c r="B11" s="30" t="s">
        <v>14</v>
      </c>
      <c r="C11" s="60">
        <v>0</v>
      </c>
      <c r="D11" s="60">
        <v>0</v>
      </c>
      <c r="E11" s="69">
        <v>0</v>
      </c>
      <c r="F11" s="15"/>
    </row>
    <row r="12" spans="1:6" ht="12" customHeight="1" x14ac:dyDescent="0.2">
      <c r="A12" s="16">
        <v>5</v>
      </c>
      <c r="B12" s="17" t="s">
        <v>15</v>
      </c>
      <c r="C12" s="54">
        <v>70242.86</v>
      </c>
      <c r="D12" s="54">
        <v>5811.2997999999998</v>
      </c>
      <c r="E12" s="69">
        <v>76054.159799999994</v>
      </c>
    </row>
    <row r="13" spans="1:6" ht="12" customHeight="1" x14ac:dyDescent="0.2">
      <c r="A13" s="16">
        <v>6</v>
      </c>
      <c r="B13" s="17" t="s">
        <v>16</v>
      </c>
      <c r="C13" s="54">
        <v>0</v>
      </c>
      <c r="D13" s="54"/>
      <c r="E13" s="69">
        <v>0</v>
      </c>
    </row>
    <row r="14" spans="1:6" ht="12" customHeight="1" x14ac:dyDescent="0.2">
      <c r="A14" s="16">
        <v>7</v>
      </c>
      <c r="B14" s="17" t="s">
        <v>17</v>
      </c>
      <c r="C14" s="54">
        <v>0</v>
      </c>
      <c r="D14" s="61"/>
      <c r="E14" s="69">
        <v>0</v>
      </c>
    </row>
    <row r="15" spans="1:6" ht="12" customHeight="1" x14ac:dyDescent="0.2">
      <c r="A15" s="16">
        <v>8</v>
      </c>
      <c r="B15" s="17" t="s">
        <v>18</v>
      </c>
      <c r="C15" s="54">
        <v>196689.97999999998</v>
      </c>
      <c r="D15" s="61"/>
      <c r="E15" s="69">
        <v>196689.97999999998</v>
      </c>
    </row>
    <row r="16" spans="1:6" ht="12" customHeight="1" x14ac:dyDescent="0.2">
      <c r="A16" s="16">
        <v>9</v>
      </c>
      <c r="B16" s="17" t="s">
        <v>19</v>
      </c>
      <c r="C16" s="54">
        <v>257301.43000000002</v>
      </c>
      <c r="D16" s="61">
        <v>224856.14799999999</v>
      </c>
      <c r="E16" s="69">
        <v>482157.57799999998</v>
      </c>
    </row>
    <row r="17" spans="1:5" ht="12" customHeight="1" x14ac:dyDescent="0.2">
      <c r="A17" s="16">
        <v>10</v>
      </c>
      <c r="B17" s="17" t="s">
        <v>20</v>
      </c>
      <c r="C17" s="54">
        <v>6960508.5800000001</v>
      </c>
      <c r="D17" s="54">
        <v>1370009.7583999999</v>
      </c>
      <c r="E17" s="69">
        <v>8330518.3383999988</v>
      </c>
    </row>
    <row r="18" spans="1:5" ht="12" customHeight="1" thickBot="1" x14ac:dyDescent="0.25">
      <c r="A18" s="16"/>
      <c r="B18" s="66" t="s">
        <v>21</v>
      </c>
      <c r="C18" s="67"/>
      <c r="D18" s="67"/>
      <c r="E18" s="67"/>
    </row>
    <row r="19" spans="1:5" ht="12" customHeight="1" thickBot="1" x14ac:dyDescent="0.25">
      <c r="A19" s="9">
        <v>11</v>
      </c>
      <c r="B19" s="10" t="s">
        <v>22</v>
      </c>
      <c r="C19" s="11">
        <v>2699992</v>
      </c>
      <c r="D19" s="11">
        <v>0</v>
      </c>
      <c r="E19" s="12">
        <v>2699992</v>
      </c>
    </row>
    <row r="20" spans="1:5" ht="12" customHeight="1" x14ac:dyDescent="0.2">
      <c r="A20" s="13">
        <v>12</v>
      </c>
      <c r="B20" s="14" t="s">
        <v>23</v>
      </c>
      <c r="C20" s="53">
        <v>878000</v>
      </c>
      <c r="D20" s="53">
        <v>1576560</v>
      </c>
      <c r="E20" s="69">
        <v>2454560</v>
      </c>
    </row>
    <row r="21" spans="1:5" ht="12" customHeight="1" x14ac:dyDescent="0.2">
      <c r="A21" s="13">
        <v>13</v>
      </c>
      <c r="B21" s="14" t="s">
        <v>24</v>
      </c>
      <c r="C21" s="53">
        <v>0</v>
      </c>
      <c r="D21" s="53">
        <v>0</v>
      </c>
      <c r="E21" s="69">
        <v>0</v>
      </c>
    </row>
    <row r="22" spans="1:5" ht="12" customHeight="1" x14ac:dyDescent="0.2">
      <c r="A22" s="16">
        <v>14</v>
      </c>
      <c r="B22" s="17" t="s">
        <v>25</v>
      </c>
      <c r="C22" s="54">
        <v>24938.27</v>
      </c>
      <c r="D22" s="54">
        <v>0</v>
      </c>
      <c r="E22" s="69">
        <v>24938.27</v>
      </c>
    </row>
    <row r="23" spans="1:5" ht="12" customHeight="1" x14ac:dyDescent="0.2">
      <c r="A23" s="16">
        <v>15</v>
      </c>
      <c r="B23" s="17" t="s">
        <v>26</v>
      </c>
      <c r="C23" s="54">
        <v>51153.229999999996</v>
      </c>
      <c r="D23" s="54">
        <v>627.86500000000001</v>
      </c>
      <c r="E23" s="69">
        <v>51781.094999999994</v>
      </c>
    </row>
    <row r="24" spans="1:5" ht="12" customHeight="1" x14ac:dyDescent="0.2">
      <c r="A24" s="13">
        <v>16</v>
      </c>
      <c r="B24" s="17" t="s">
        <v>52</v>
      </c>
      <c r="C24" s="54">
        <v>0</v>
      </c>
      <c r="D24" s="54">
        <v>0</v>
      </c>
      <c r="E24" s="69">
        <v>0</v>
      </c>
    </row>
    <row r="25" spans="1:5" ht="12" customHeight="1" x14ac:dyDescent="0.2">
      <c r="A25" s="16">
        <v>17</v>
      </c>
      <c r="B25" s="17" t="s">
        <v>27</v>
      </c>
      <c r="C25" s="54">
        <v>3654083.5</v>
      </c>
      <c r="D25" s="54">
        <v>1577187.865</v>
      </c>
      <c r="E25" s="69">
        <v>5231271.3650000002</v>
      </c>
    </row>
    <row r="26" spans="1:5" ht="12" customHeight="1" thickBot="1" x14ac:dyDescent="0.25">
      <c r="A26" s="68"/>
      <c r="B26" s="66" t="s">
        <v>28</v>
      </c>
      <c r="C26" s="67"/>
      <c r="D26" s="67"/>
      <c r="E26" s="67"/>
    </row>
    <row r="27" spans="1:5" ht="12" customHeight="1" thickBot="1" x14ac:dyDescent="0.25">
      <c r="A27" s="9">
        <v>18</v>
      </c>
      <c r="B27" s="10" t="s">
        <v>29</v>
      </c>
      <c r="C27" s="11">
        <v>1090000</v>
      </c>
      <c r="D27" s="11"/>
      <c r="E27" s="12">
        <v>1090000</v>
      </c>
    </row>
    <row r="28" spans="1:5" ht="12" customHeight="1" x14ac:dyDescent="0.2">
      <c r="A28" s="13">
        <v>19</v>
      </c>
      <c r="B28" s="19" t="s">
        <v>30</v>
      </c>
      <c r="C28" s="53">
        <v>0</v>
      </c>
      <c r="D28" s="61"/>
      <c r="E28" s="69">
        <v>0</v>
      </c>
    </row>
    <row r="29" spans="1:5" ht="12" customHeight="1" x14ac:dyDescent="0.2">
      <c r="A29" s="13">
        <v>20</v>
      </c>
      <c r="B29" s="19" t="s">
        <v>53</v>
      </c>
      <c r="C29" s="53">
        <v>0</v>
      </c>
      <c r="D29" s="61"/>
      <c r="E29" s="69">
        <v>0</v>
      </c>
    </row>
    <row r="30" spans="1:5" ht="12" customHeight="1" x14ac:dyDescent="0.2">
      <c r="A30" s="16">
        <v>21</v>
      </c>
      <c r="B30" s="20" t="s">
        <v>31</v>
      </c>
      <c r="C30" s="54">
        <v>0</v>
      </c>
      <c r="D30" s="61"/>
      <c r="E30" s="69">
        <v>0</v>
      </c>
    </row>
    <row r="31" spans="1:5" ht="12" customHeight="1" x14ac:dyDescent="0.2">
      <c r="A31" s="16">
        <v>22</v>
      </c>
      <c r="B31" s="20" t="s">
        <v>32</v>
      </c>
      <c r="C31" s="54">
        <v>2009246.97</v>
      </c>
      <c r="D31" s="61"/>
      <c r="E31" s="69">
        <v>2009246.97</v>
      </c>
    </row>
    <row r="32" spans="1:5" ht="12" customHeight="1" x14ac:dyDescent="0.2">
      <c r="A32" s="16">
        <v>23</v>
      </c>
      <c r="B32" s="20" t="s">
        <v>33</v>
      </c>
      <c r="C32" s="54">
        <v>0</v>
      </c>
      <c r="D32" s="61"/>
      <c r="E32" s="69">
        <v>0</v>
      </c>
    </row>
    <row r="33" spans="1:5" ht="12" customHeight="1" x14ac:dyDescent="0.2">
      <c r="A33" s="16">
        <v>24</v>
      </c>
      <c r="B33" s="20" t="s">
        <v>34</v>
      </c>
      <c r="C33" s="54">
        <v>3099246.9699999997</v>
      </c>
      <c r="D33" s="61"/>
      <c r="E33" s="69">
        <v>3099246.9699999997</v>
      </c>
    </row>
    <row r="34" spans="1:5" ht="12" customHeight="1" thickBot="1" x14ac:dyDescent="0.25">
      <c r="A34" s="21">
        <v>25</v>
      </c>
      <c r="B34" s="18" t="s">
        <v>35</v>
      </c>
      <c r="C34" s="55">
        <v>6753330.4699999997</v>
      </c>
      <c r="D34" s="61">
        <v>1577187.865</v>
      </c>
      <c r="E34" s="55">
        <v>8330518.335</v>
      </c>
    </row>
    <row r="35" spans="1:5" ht="12" customHeight="1" thickBot="1" x14ac:dyDescent="0.25">
      <c r="A35" s="57"/>
      <c r="B35" s="58"/>
      <c r="C35" s="56"/>
      <c r="D35" s="56"/>
      <c r="E35" s="56" t="s">
        <v>54</v>
      </c>
    </row>
    <row r="36" spans="1:5" ht="12" customHeight="1" x14ac:dyDescent="0.2">
      <c r="A36" s="2"/>
      <c r="B36" s="2"/>
      <c r="C36" s="22"/>
      <c r="D36" s="22"/>
      <c r="E36" s="65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 t="s">
        <v>43</v>
      </c>
      <c r="C38" s="23"/>
      <c r="D38" s="24"/>
      <c r="E38" s="2"/>
    </row>
    <row r="39" spans="1:5" ht="12" customHeight="1" x14ac:dyDescent="0.2">
      <c r="A39" s="2"/>
      <c r="B39" s="2"/>
      <c r="C39" s="2"/>
      <c r="D39" s="25"/>
      <c r="E39" s="2"/>
    </row>
    <row r="40" spans="1:5" ht="12" customHeight="1" x14ac:dyDescent="0.2">
      <c r="C40" s="26"/>
    </row>
    <row r="42" spans="1:5" ht="12" customHeight="1" x14ac:dyDescent="0.2">
      <c r="A42" s="3" t="s">
        <v>55</v>
      </c>
    </row>
    <row r="43" spans="1:5" ht="12" customHeight="1" x14ac:dyDescent="0.2">
      <c r="A43" s="3" t="s">
        <v>56</v>
      </c>
    </row>
    <row r="44" spans="1:5" ht="12" customHeight="1" x14ac:dyDescent="0.2">
      <c r="A44" s="3" t="s">
        <v>57</v>
      </c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zoomScaleNormal="100" zoomScaleSheetLayoutView="90" workbookViewId="0">
      <selection sqref="A1:E1048576"/>
    </sheetView>
  </sheetViews>
  <sheetFormatPr defaultColWidth="9.140625" defaultRowHeight="11.25" x14ac:dyDescent="0.2"/>
  <cols>
    <col min="1" max="1" width="8.28515625" style="89" customWidth="1"/>
    <col min="2" max="2" width="53" style="89" bestFit="1" customWidth="1"/>
    <col min="3" max="3" width="14.42578125" style="89" customWidth="1"/>
    <col min="4" max="4" width="13.5703125" style="89" bestFit="1" customWidth="1"/>
    <col min="5" max="5" width="16.28515625" style="89" bestFit="1" customWidth="1"/>
    <col min="6" max="16384" width="9.140625" style="27"/>
  </cols>
  <sheetData>
    <row r="1" spans="1:5" x14ac:dyDescent="0.2">
      <c r="A1" s="86" t="s">
        <v>0</v>
      </c>
      <c r="B1" s="90" t="str">
        <f>[4]Info!$C$3</f>
        <v>შპს. მისო "მონეტა ექსპრეს ჯორჯია"</v>
      </c>
      <c r="C1" s="87"/>
      <c r="D1" s="87"/>
      <c r="E1" s="87"/>
    </row>
    <row r="2" spans="1:5" x14ac:dyDescent="0.2">
      <c r="A2" s="86" t="s">
        <v>1</v>
      </c>
      <c r="B2" s="91">
        <f>[4]Info!C6</f>
        <v>43921</v>
      </c>
      <c r="C2" s="87"/>
      <c r="D2" s="87"/>
      <c r="E2" s="87"/>
    </row>
    <row r="3" spans="1:5" x14ac:dyDescent="0.2">
      <c r="A3" s="86"/>
      <c r="B3" s="92"/>
      <c r="C3" s="87"/>
      <c r="D3" s="87"/>
      <c r="E3" s="87"/>
    </row>
    <row r="4" spans="1:5" ht="23.25" thickBot="1" x14ac:dyDescent="0.25">
      <c r="A4" s="85" t="s">
        <v>2</v>
      </c>
      <c r="B4" s="93" t="s">
        <v>3</v>
      </c>
      <c r="C4" s="86"/>
      <c r="D4" s="86"/>
      <c r="E4" s="94" t="s">
        <v>51</v>
      </c>
    </row>
    <row r="5" spans="1:5" ht="12" thickBot="1" x14ac:dyDescent="0.25">
      <c r="A5" s="95" t="s">
        <v>4</v>
      </c>
      <c r="B5" s="96" t="s">
        <v>5</v>
      </c>
      <c r="C5" s="97" t="s">
        <v>6</v>
      </c>
      <c r="D5" s="97" t="s">
        <v>7</v>
      </c>
      <c r="E5" s="98" t="s">
        <v>8</v>
      </c>
    </row>
    <row r="6" spans="1:5" x14ac:dyDescent="0.2">
      <c r="A6" s="99">
        <v>1</v>
      </c>
      <c r="B6" s="100" t="s">
        <v>9</v>
      </c>
      <c r="C6" s="101">
        <f>'[4]RC-C'!C6</f>
        <v>531108.12</v>
      </c>
      <c r="D6" s="101">
        <f>'[4]RC-C'!D6</f>
        <v>378926.53850000002</v>
      </c>
      <c r="E6" s="102">
        <f t="shared" ref="E6:E12" si="0">C6+D6</f>
        <v>910034.65850000002</v>
      </c>
    </row>
    <row r="7" spans="1:5" x14ac:dyDescent="0.2">
      <c r="A7" s="103">
        <v>2</v>
      </c>
      <c r="B7" s="104" t="s">
        <v>10</v>
      </c>
      <c r="C7" s="105">
        <f>'[4]RC-C'!C7</f>
        <v>5814.7199999999993</v>
      </c>
      <c r="D7" s="105">
        <f>'[4]RC-C'!D7</f>
        <v>146284.56020000001</v>
      </c>
      <c r="E7" s="106">
        <f t="shared" si="0"/>
        <v>152099.28020000001</v>
      </c>
    </row>
    <row r="8" spans="1:5" x14ac:dyDescent="0.2">
      <c r="A8" s="103">
        <v>3</v>
      </c>
      <c r="B8" s="107" t="s">
        <v>11</v>
      </c>
      <c r="C8" s="108">
        <f>'[4]RC-LA'!C19</f>
        <v>6003165.4199999999</v>
      </c>
      <c r="D8" s="108">
        <f>'[4]RC-LA'!D19</f>
        <v>614131.21189999999</v>
      </c>
      <c r="E8" s="109">
        <f t="shared" si="0"/>
        <v>6617296.6318999995</v>
      </c>
    </row>
    <row r="9" spans="1:5" x14ac:dyDescent="0.2">
      <c r="A9" s="103">
        <v>3.1</v>
      </c>
      <c r="B9" s="107" t="s">
        <v>12</v>
      </c>
      <c r="C9" s="110">
        <f>'[4]RC-LA'!C20</f>
        <v>-103813.95</v>
      </c>
      <c r="D9" s="110">
        <f>'[4]RC-LA'!D20</f>
        <v>0</v>
      </c>
      <c r="E9" s="111">
        <f t="shared" si="0"/>
        <v>-103813.95</v>
      </c>
    </row>
    <row r="10" spans="1:5" x14ac:dyDescent="0.2">
      <c r="A10" s="103">
        <v>3.2</v>
      </c>
      <c r="B10" s="104" t="s">
        <v>13</v>
      </c>
      <c r="C10" s="105">
        <f>'[4]RC-LA'!C21</f>
        <v>5899351.4699999997</v>
      </c>
      <c r="D10" s="105">
        <f>'[4]RC-LA'!D21</f>
        <v>614131.21189999999</v>
      </c>
      <c r="E10" s="106">
        <f t="shared" si="0"/>
        <v>6513482.6819000002</v>
      </c>
    </row>
    <row r="11" spans="1:5" x14ac:dyDescent="0.2">
      <c r="A11" s="103">
        <v>4</v>
      </c>
      <c r="B11" s="104" t="s">
        <v>14</v>
      </c>
      <c r="C11" s="105">
        <f>'[4]RC-I'!C23</f>
        <v>0</v>
      </c>
      <c r="D11" s="105">
        <f>'[4]RC-I'!D23</f>
        <v>0</v>
      </c>
      <c r="E11" s="106">
        <f t="shared" si="0"/>
        <v>0</v>
      </c>
    </row>
    <row r="12" spans="1:5" x14ac:dyDescent="0.2">
      <c r="A12" s="103">
        <v>5</v>
      </c>
      <c r="B12" s="104" t="s">
        <v>15</v>
      </c>
      <c r="C12" s="105">
        <f>'[4]RC-A'!C26</f>
        <v>70242.86</v>
      </c>
      <c r="D12" s="105">
        <f>'[4]RC-A'!D26</f>
        <v>5811.2997999999998</v>
      </c>
      <c r="E12" s="106">
        <f t="shared" si="0"/>
        <v>76054.159799999994</v>
      </c>
    </row>
    <row r="13" spans="1:5" x14ac:dyDescent="0.2">
      <c r="A13" s="103">
        <v>6</v>
      </c>
      <c r="B13" s="104" t="s">
        <v>16</v>
      </c>
      <c r="C13" s="105">
        <f>'[4]RC-A'!E38</f>
        <v>0</v>
      </c>
      <c r="D13" s="61"/>
      <c r="E13" s="106">
        <f>C13</f>
        <v>0</v>
      </c>
    </row>
    <row r="14" spans="1:5" x14ac:dyDescent="0.2">
      <c r="A14" s="103">
        <v>7</v>
      </c>
      <c r="B14" s="104" t="s">
        <v>17</v>
      </c>
      <c r="C14" s="105">
        <f>'[4]RC-I'!$F$16</f>
        <v>0</v>
      </c>
      <c r="D14" s="61"/>
      <c r="E14" s="106">
        <f>C14</f>
        <v>0</v>
      </c>
    </row>
    <row r="15" spans="1:5" x14ac:dyDescent="0.2">
      <c r="A15" s="103">
        <v>8</v>
      </c>
      <c r="B15" s="104" t="s">
        <v>18</v>
      </c>
      <c r="C15" s="105">
        <f>'[4]RC-A'!F46</f>
        <v>196689.97999999998</v>
      </c>
      <c r="D15" s="61"/>
      <c r="E15" s="106">
        <f>C15</f>
        <v>196689.97999999998</v>
      </c>
    </row>
    <row r="16" spans="1:5" x14ac:dyDescent="0.2">
      <c r="A16" s="103">
        <v>9</v>
      </c>
      <c r="B16" s="104" t="s">
        <v>19</v>
      </c>
      <c r="C16" s="105">
        <f>'[4]RC-A'!C58</f>
        <v>257301.43000000002</v>
      </c>
      <c r="D16" s="105">
        <f>'[4]RC-A'!D58</f>
        <v>224856.14799999999</v>
      </c>
      <c r="E16" s="106">
        <f>C16+D16</f>
        <v>482157.57799999998</v>
      </c>
    </row>
    <row r="17" spans="1:5" ht="12" thickBot="1" x14ac:dyDescent="0.25">
      <c r="A17" s="99">
        <v>10</v>
      </c>
      <c r="B17" s="112" t="s">
        <v>20</v>
      </c>
      <c r="C17" s="113">
        <f>SUM(C6:C7,C10:C16)</f>
        <v>6960508.5800000001</v>
      </c>
      <c r="D17" s="113">
        <f>SUM(D6:D7,D10:D16)</f>
        <v>1370009.7583999999</v>
      </c>
      <c r="E17" s="114">
        <f>SUM(E6:E7,E10:E16)</f>
        <v>8330518.3383999988</v>
      </c>
    </row>
    <row r="18" spans="1:5" ht="12" thickBot="1" x14ac:dyDescent="0.25">
      <c r="A18" s="95"/>
      <c r="B18" s="96" t="s">
        <v>21</v>
      </c>
      <c r="C18" s="97"/>
      <c r="D18" s="97"/>
      <c r="E18" s="98"/>
    </row>
    <row r="19" spans="1:5" x14ac:dyDescent="0.2">
      <c r="A19" s="99">
        <v>11</v>
      </c>
      <c r="B19" s="100" t="s">
        <v>22</v>
      </c>
      <c r="C19" s="101">
        <f>'[4]RC-BB'!C12</f>
        <v>2699992</v>
      </c>
      <c r="D19" s="101">
        <f>'[4]RC-BB'!D12</f>
        <v>0</v>
      </c>
      <c r="E19" s="102">
        <f t="shared" ref="E19:E25" si="1">C19+D19</f>
        <v>2699992</v>
      </c>
    </row>
    <row r="20" spans="1:5" x14ac:dyDescent="0.2">
      <c r="A20" s="103">
        <v>12</v>
      </c>
      <c r="B20" s="104" t="s">
        <v>23</v>
      </c>
      <c r="C20" s="105">
        <f>'[4]RC-BF'!C12</f>
        <v>878000</v>
      </c>
      <c r="D20" s="105">
        <f>'[4]RC-BF'!D12</f>
        <v>1576560</v>
      </c>
      <c r="E20" s="106">
        <f t="shared" si="1"/>
        <v>2454560</v>
      </c>
    </row>
    <row r="21" spans="1:5" x14ac:dyDescent="0.2">
      <c r="A21" s="103">
        <v>13</v>
      </c>
      <c r="B21" s="104" t="s">
        <v>24</v>
      </c>
      <c r="C21" s="105">
        <f>'[4]RC-OS'!C12</f>
        <v>0</v>
      </c>
      <c r="D21" s="105">
        <f>'[4]RC-OS'!D12</f>
        <v>0</v>
      </c>
      <c r="E21" s="106">
        <f t="shared" si="1"/>
        <v>0</v>
      </c>
    </row>
    <row r="22" spans="1:5" x14ac:dyDescent="0.2">
      <c r="A22" s="99">
        <v>14</v>
      </c>
      <c r="B22" s="104" t="s">
        <v>25</v>
      </c>
      <c r="C22" s="105">
        <f>'[4]RC-P'!C13</f>
        <v>24938.27</v>
      </c>
      <c r="D22" s="105">
        <f>'[4]RC-P'!D13</f>
        <v>0</v>
      </c>
      <c r="E22" s="106">
        <f t="shared" si="1"/>
        <v>24938.27</v>
      </c>
    </row>
    <row r="23" spans="1:5" x14ac:dyDescent="0.2">
      <c r="A23" s="103">
        <v>15</v>
      </c>
      <c r="B23" s="104" t="s">
        <v>26</v>
      </c>
      <c r="C23" s="105">
        <f>'[4]RC-P'!C22</f>
        <v>51153.229999999996</v>
      </c>
      <c r="D23" s="105">
        <f>'[4]RC-P'!D22</f>
        <v>627.86500000000001</v>
      </c>
      <c r="E23" s="106">
        <f t="shared" si="1"/>
        <v>51781.094999999994</v>
      </c>
    </row>
    <row r="24" spans="1:5" x14ac:dyDescent="0.2">
      <c r="A24" s="103">
        <v>16</v>
      </c>
      <c r="B24" s="104" t="s">
        <v>52</v>
      </c>
      <c r="C24" s="105">
        <f>'[4]RC-BS'!C20</f>
        <v>0</v>
      </c>
      <c r="D24" s="105">
        <f>'[4]RC-BS'!D20</f>
        <v>0</v>
      </c>
      <c r="E24" s="106">
        <f t="shared" si="1"/>
        <v>0</v>
      </c>
    </row>
    <row r="25" spans="1:5" ht="12" thickBot="1" x14ac:dyDescent="0.25">
      <c r="A25" s="99">
        <v>17</v>
      </c>
      <c r="B25" s="112" t="s">
        <v>27</v>
      </c>
      <c r="C25" s="113">
        <f>SUM(C19:C24)</f>
        <v>3654083.5</v>
      </c>
      <c r="D25" s="113">
        <f>SUM(D19:D24)</f>
        <v>1577187.865</v>
      </c>
      <c r="E25" s="114">
        <f t="shared" si="1"/>
        <v>5231271.3650000002</v>
      </c>
    </row>
    <row r="26" spans="1:5" ht="12" thickBot="1" x14ac:dyDescent="0.25">
      <c r="A26" s="95"/>
      <c r="B26" s="96" t="s">
        <v>28</v>
      </c>
      <c r="C26" s="97"/>
      <c r="D26" s="97"/>
      <c r="E26" s="98"/>
    </row>
    <row r="27" spans="1:5" x14ac:dyDescent="0.2">
      <c r="A27" s="99">
        <v>18</v>
      </c>
      <c r="B27" s="115" t="s">
        <v>29</v>
      </c>
      <c r="C27" s="101">
        <f>'[4]RI-C'!E6</f>
        <v>1090000</v>
      </c>
      <c r="D27" s="116"/>
      <c r="E27" s="102">
        <f t="shared" ref="E27:E33" si="2">C27</f>
        <v>1090000</v>
      </c>
    </row>
    <row r="28" spans="1:5" x14ac:dyDescent="0.2">
      <c r="A28" s="103">
        <v>19</v>
      </c>
      <c r="B28" s="88" t="s">
        <v>30</v>
      </c>
      <c r="C28" s="105">
        <f>'[4]RI-C'!E7</f>
        <v>0</v>
      </c>
      <c r="D28" s="61"/>
      <c r="E28" s="106">
        <f t="shared" si="2"/>
        <v>0</v>
      </c>
    </row>
    <row r="29" spans="1:5" x14ac:dyDescent="0.2">
      <c r="A29" s="103">
        <v>20</v>
      </c>
      <c r="B29" s="104" t="s">
        <v>53</v>
      </c>
      <c r="C29" s="105">
        <f>'[4]RI-C'!E8</f>
        <v>0</v>
      </c>
      <c r="D29" s="61"/>
      <c r="E29" s="106">
        <f t="shared" si="2"/>
        <v>0</v>
      </c>
    </row>
    <row r="30" spans="1:5" x14ac:dyDescent="0.2">
      <c r="A30" s="103">
        <v>21</v>
      </c>
      <c r="B30" s="88" t="s">
        <v>31</v>
      </c>
      <c r="C30" s="105">
        <f>'[4]RI-C'!E9</f>
        <v>0</v>
      </c>
      <c r="D30" s="61"/>
      <c r="E30" s="106">
        <f t="shared" si="2"/>
        <v>0</v>
      </c>
    </row>
    <row r="31" spans="1:5" x14ac:dyDescent="0.2">
      <c r="A31" s="103">
        <v>22</v>
      </c>
      <c r="B31" s="88" t="s">
        <v>32</v>
      </c>
      <c r="C31" s="105">
        <f>'[4]RI-C'!E10</f>
        <v>2009246.97</v>
      </c>
      <c r="D31" s="61"/>
      <c r="E31" s="106">
        <f t="shared" si="2"/>
        <v>2009246.97</v>
      </c>
    </row>
    <row r="32" spans="1:5" x14ac:dyDescent="0.2">
      <c r="A32" s="103">
        <v>23</v>
      </c>
      <c r="B32" s="88" t="s">
        <v>33</v>
      </c>
      <c r="C32" s="105">
        <f>'[4]RI-C'!E13</f>
        <v>0</v>
      </c>
      <c r="D32" s="61"/>
      <c r="E32" s="106">
        <f t="shared" si="2"/>
        <v>0</v>
      </c>
    </row>
    <row r="33" spans="1:5" ht="12" thickBot="1" x14ac:dyDescent="0.25">
      <c r="A33" s="117">
        <v>24</v>
      </c>
      <c r="B33" s="112" t="s">
        <v>34</v>
      </c>
      <c r="C33" s="113">
        <f>SUM(C27:C32)</f>
        <v>3099246.9699999997</v>
      </c>
      <c r="D33" s="61"/>
      <c r="E33" s="114">
        <f t="shared" si="2"/>
        <v>3099246.9699999997</v>
      </c>
    </row>
    <row r="34" spans="1:5" ht="12" thickBot="1" x14ac:dyDescent="0.25">
      <c r="A34" s="118">
        <v>25</v>
      </c>
      <c r="B34" s="119" t="s">
        <v>35</v>
      </c>
      <c r="C34" s="120">
        <f>C25+C33</f>
        <v>6753330.4699999997</v>
      </c>
      <c r="D34" s="120">
        <f>D25</f>
        <v>1577187.865</v>
      </c>
      <c r="E34" s="121">
        <f>C34+D34</f>
        <v>8330518.335</v>
      </c>
    </row>
    <row r="35" spans="1:5" x14ac:dyDescent="0.2">
      <c r="A35" s="87"/>
      <c r="B35" s="87"/>
      <c r="C35" s="122"/>
      <c r="D35" s="122"/>
      <c r="E35" s="122" t="str">
        <f>IF(OR(E17-E25-E33&gt;1,E17-E25-E33&lt;-1),"არ არის ბალანსი","")</f>
        <v/>
      </c>
    </row>
    <row r="36" spans="1:5" x14ac:dyDescent="0.2">
      <c r="A36" s="87"/>
      <c r="B36" s="87"/>
      <c r="C36" s="87"/>
      <c r="D36" s="87"/>
      <c r="E36" s="87"/>
    </row>
    <row r="37" spans="1:5" x14ac:dyDescent="0.2">
      <c r="A37" s="87"/>
      <c r="B37" s="87"/>
      <c r="C37" s="123"/>
      <c r="D37" s="124"/>
      <c r="E37" s="87"/>
    </row>
    <row r="38" spans="1:5" x14ac:dyDescent="0.2">
      <c r="A38" s="87"/>
      <c r="B38" s="87" t="str">
        <f>[4]Info!B31</f>
        <v>ორგანიზაციის ხელმძღვანელი:</v>
      </c>
      <c r="C38" s="87"/>
      <c r="D38" s="125"/>
      <c r="E38" s="87"/>
    </row>
    <row r="39" spans="1:5" x14ac:dyDescent="0.2">
      <c r="C39" s="126"/>
    </row>
    <row r="42" spans="1:5" x14ac:dyDescent="0.2">
      <c r="A42" s="89" t="s">
        <v>55</v>
      </c>
    </row>
    <row r="43" spans="1:5" x14ac:dyDescent="0.2">
      <c r="A43" s="89" t="s">
        <v>56</v>
      </c>
    </row>
    <row r="44" spans="1:5" x14ac:dyDescent="0.2">
      <c r="A44" s="89" t="s">
        <v>57</v>
      </c>
    </row>
    <row r="64" spans="1:5" s="28" customFormat="1" x14ac:dyDescent="0.2">
      <c r="A64" s="89"/>
      <c r="B64" s="89"/>
      <c r="C64" s="89"/>
      <c r="D64" s="89"/>
      <c r="E64" s="89"/>
    </row>
    <row r="66" spans="1:5" s="28" customFormat="1" x14ac:dyDescent="0.2">
      <c r="A66" s="89"/>
      <c r="B66" s="89"/>
      <c r="C66" s="89"/>
      <c r="D66" s="89"/>
      <c r="E66" s="89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7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A4" sqref="A4:C4"/>
    </sheetView>
  </sheetViews>
  <sheetFormatPr defaultRowHeight="12" customHeight="1" x14ac:dyDescent="0.2"/>
  <cols>
    <col min="1" max="1" width="9.140625" style="32"/>
    <col min="2" max="2" width="66.42578125" style="32" customWidth="1"/>
    <col min="3" max="3" width="18.85546875" style="32" customWidth="1"/>
    <col min="4" max="16384" width="9.140625" style="32"/>
  </cols>
  <sheetData>
    <row r="1" spans="1:3" ht="12" customHeight="1" x14ac:dyDescent="0.2">
      <c r="A1" s="29" t="s">
        <v>0</v>
      </c>
      <c r="B1" s="43" t="s">
        <v>49</v>
      </c>
      <c r="C1" s="31"/>
    </row>
    <row r="2" spans="1:3" ht="12" customHeight="1" x14ac:dyDescent="0.2">
      <c r="A2" s="29" t="s">
        <v>1</v>
      </c>
      <c r="B2" s="44">
        <f>'RC'!B2</f>
        <v>43921</v>
      </c>
      <c r="C2" s="33"/>
    </row>
    <row r="3" spans="1:3" ht="12" customHeight="1" thickBot="1" x14ac:dyDescent="0.25">
      <c r="A3" s="34"/>
      <c r="B3" s="35" t="s">
        <v>38</v>
      </c>
      <c r="C3" s="36"/>
    </row>
    <row r="4" spans="1:3" ht="12" customHeight="1" x14ac:dyDescent="0.2">
      <c r="A4" s="71" t="s">
        <v>36</v>
      </c>
      <c r="B4" s="72"/>
      <c r="C4" s="73"/>
    </row>
    <row r="5" spans="1:3" ht="12" customHeight="1" x14ac:dyDescent="0.2">
      <c r="A5" s="37">
        <v>1</v>
      </c>
      <c r="B5" s="77" t="s">
        <v>44</v>
      </c>
      <c r="C5" s="78"/>
    </row>
    <row r="6" spans="1:3" ht="12" customHeight="1" x14ac:dyDescent="0.2">
      <c r="A6" s="37">
        <v>2</v>
      </c>
      <c r="B6" s="77" t="s">
        <v>45</v>
      </c>
      <c r="C6" s="78"/>
    </row>
    <row r="7" spans="1:3" ht="12" customHeight="1" x14ac:dyDescent="0.2">
      <c r="A7" s="37">
        <v>3</v>
      </c>
      <c r="B7" s="77" t="s">
        <v>50</v>
      </c>
      <c r="C7" s="78"/>
    </row>
    <row r="8" spans="1:3" ht="12" customHeight="1" x14ac:dyDescent="0.2">
      <c r="A8" s="37">
        <v>4</v>
      </c>
      <c r="B8" s="77"/>
      <c r="C8" s="78"/>
    </row>
    <row r="9" spans="1:3" ht="12" customHeight="1" x14ac:dyDescent="0.2">
      <c r="A9" s="37">
        <v>5</v>
      </c>
      <c r="B9" s="77"/>
      <c r="C9" s="78"/>
    </row>
    <row r="10" spans="1:3" ht="12" customHeight="1" x14ac:dyDescent="0.2">
      <c r="A10" s="45"/>
      <c r="B10" s="48"/>
      <c r="C10" s="62"/>
    </row>
    <row r="11" spans="1:3" ht="12" customHeight="1" x14ac:dyDescent="0.2">
      <c r="A11" s="74" t="s">
        <v>37</v>
      </c>
      <c r="B11" s="75"/>
      <c r="C11" s="76"/>
    </row>
    <row r="12" spans="1:3" ht="12" customHeight="1" x14ac:dyDescent="0.2">
      <c r="A12" s="37">
        <v>1</v>
      </c>
      <c r="B12" s="83" t="s">
        <v>47</v>
      </c>
      <c r="C12" s="84"/>
    </row>
    <row r="13" spans="1:3" ht="12" customHeight="1" x14ac:dyDescent="0.2">
      <c r="A13" s="37">
        <v>2</v>
      </c>
      <c r="B13" s="83" t="s">
        <v>48</v>
      </c>
      <c r="C13" s="84"/>
    </row>
    <row r="14" spans="1:3" ht="12" customHeight="1" x14ac:dyDescent="0.2">
      <c r="A14" s="37">
        <v>3</v>
      </c>
      <c r="B14" s="77"/>
      <c r="C14" s="78"/>
    </row>
    <row r="15" spans="1:3" ht="12" customHeight="1" x14ac:dyDescent="0.2">
      <c r="A15" s="37">
        <v>4</v>
      </c>
      <c r="B15" s="77"/>
      <c r="C15" s="78"/>
    </row>
    <row r="16" spans="1:3" ht="12" customHeight="1" x14ac:dyDescent="0.2">
      <c r="A16" s="37">
        <v>5</v>
      </c>
      <c r="B16" s="77"/>
      <c r="C16" s="78"/>
    </row>
    <row r="17" spans="1:4" ht="12" customHeight="1" x14ac:dyDescent="0.2">
      <c r="A17" s="45"/>
      <c r="B17" s="48"/>
      <c r="C17" s="62"/>
    </row>
    <row r="18" spans="1:4" ht="12" customHeight="1" x14ac:dyDescent="0.2">
      <c r="A18" s="80" t="s">
        <v>40</v>
      </c>
      <c r="B18" s="81"/>
      <c r="C18" s="82"/>
    </row>
    <row r="19" spans="1:4" ht="12" customHeight="1" x14ac:dyDescent="0.2">
      <c r="A19" s="37"/>
      <c r="B19" s="39" t="s">
        <v>41</v>
      </c>
      <c r="C19" s="49" t="s">
        <v>42</v>
      </c>
    </row>
    <row r="20" spans="1:4" ht="12" customHeight="1" x14ac:dyDescent="0.2">
      <c r="A20" s="37">
        <v>1</v>
      </c>
      <c r="B20" s="38" t="s">
        <v>44</v>
      </c>
      <c r="C20" s="50">
        <v>0.5</v>
      </c>
    </row>
    <row r="21" spans="1:4" ht="12" customHeight="1" x14ac:dyDescent="0.2">
      <c r="A21" s="37">
        <v>2</v>
      </c>
      <c r="B21" s="38" t="s">
        <v>45</v>
      </c>
      <c r="C21" s="50">
        <v>0.4</v>
      </c>
    </row>
    <row r="22" spans="1:4" ht="12" customHeight="1" x14ac:dyDescent="0.2">
      <c r="A22" s="37">
        <v>3</v>
      </c>
      <c r="B22" s="38" t="s">
        <v>46</v>
      </c>
      <c r="C22" s="50">
        <v>0.1</v>
      </c>
    </row>
    <row r="23" spans="1:4" ht="12" customHeight="1" x14ac:dyDescent="0.2">
      <c r="A23" s="37">
        <v>4</v>
      </c>
      <c r="B23" s="38"/>
      <c r="C23" s="50"/>
    </row>
    <row r="24" spans="1:4" ht="12" customHeight="1" x14ac:dyDescent="0.2">
      <c r="A24" s="37">
        <v>5</v>
      </c>
      <c r="B24" s="38"/>
      <c r="C24" s="50"/>
    </row>
    <row r="25" spans="1:4" ht="12" customHeight="1" x14ac:dyDescent="0.2">
      <c r="A25" s="37">
        <v>6</v>
      </c>
      <c r="B25" s="38"/>
      <c r="C25" s="50"/>
    </row>
    <row r="26" spans="1:4" ht="12" customHeight="1" x14ac:dyDescent="0.2">
      <c r="A26" s="37">
        <v>7</v>
      </c>
      <c r="B26" s="38"/>
      <c r="C26" s="50"/>
    </row>
    <row r="27" spans="1:4" ht="12" customHeight="1" x14ac:dyDescent="0.2">
      <c r="A27" s="37">
        <v>8</v>
      </c>
      <c r="B27" s="38"/>
      <c r="C27" s="50"/>
    </row>
    <row r="28" spans="1:4" ht="12" customHeight="1" x14ac:dyDescent="0.2">
      <c r="A28" s="37">
        <v>9</v>
      </c>
      <c r="B28" s="38"/>
      <c r="C28" s="50"/>
    </row>
    <row r="29" spans="1:4" ht="12" customHeight="1" x14ac:dyDescent="0.2">
      <c r="A29" s="37">
        <v>10</v>
      </c>
      <c r="B29" s="38"/>
      <c r="C29" s="50"/>
    </row>
    <row r="30" spans="1:4" ht="12" customHeight="1" x14ac:dyDescent="0.2">
      <c r="A30" s="45"/>
      <c r="B30" s="46"/>
      <c r="C30" s="47"/>
      <c r="D30" s="63"/>
    </row>
    <row r="31" spans="1:4" ht="12" customHeight="1" x14ac:dyDescent="0.2">
      <c r="A31" s="80" t="s">
        <v>39</v>
      </c>
      <c r="B31" s="81"/>
      <c r="C31" s="81"/>
      <c r="D31" s="63"/>
    </row>
    <row r="32" spans="1:4" ht="12" customHeight="1" x14ac:dyDescent="0.2">
      <c r="A32" s="37"/>
      <c r="B32" s="39" t="s">
        <v>41</v>
      </c>
      <c r="C32" s="49" t="s">
        <v>42</v>
      </c>
    </row>
    <row r="33" spans="1:3" ht="12" customHeight="1" x14ac:dyDescent="0.2">
      <c r="A33" s="37">
        <v>1</v>
      </c>
      <c r="B33" s="39"/>
      <c r="C33" s="49"/>
    </row>
    <row r="34" spans="1:3" ht="12" customHeight="1" x14ac:dyDescent="0.2">
      <c r="A34" s="37">
        <v>2</v>
      </c>
      <c r="B34" s="39"/>
      <c r="C34" s="49"/>
    </row>
    <row r="35" spans="1:3" ht="12" customHeight="1" x14ac:dyDescent="0.2">
      <c r="A35" s="37">
        <v>3</v>
      </c>
      <c r="B35" s="39"/>
      <c r="C35" s="49"/>
    </row>
    <row r="36" spans="1:3" ht="12" customHeight="1" x14ac:dyDescent="0.2">
      <c r="A36" s="37">
        <v>4</v>
      </c>
      <c r="B36" s="39"/>
      <c r="C36" s="49"/>
    </row>
    <row r="37" spans="1:3" ht="12" customHeight="1" x14ac:dyDescent="0.2">
      <c r="A37" s="37">
        <v>5</v>
      </c>
      <c r="B37" s="39"/>
      <c r="C37" s="49"/>
    </row>
    <row r="38" spans="1:3" ht="12" customHeight="1" x14ac:dyDescent="0.2">
      <c r="A38" s="37">
        <v>6</v>
      </c>
      <c r="B38" s="39"/>
      <c r="C38" s="49"/>
    </row>
    <row r="39" spans="1:3" ht="12" customHeight="1" x14ac:dyDescent="0.2">
      <c r="A39" s="37">
        <v>7</v>
      </c>
      <c r="B39" s="39"/>
      <c r="C39" s="49"/>
    </row>
    <row r="40" spans="1:3" ht="12" customHeight="1" x14ac:dyDescent="0.2">
      <c r="A40" s="37">
        <v>8</v>
      </c>
      <c r="B40" s="38"/>
      <c r="C40" s="50"/>
    </row>
    <row r="41" spans="1:3" ht="12" customHeight="1" x14ac:dyDescent="0.2">
      <c r="A41" s="37">
        <v>9</v>
      </c>
      <c r="B41" s="38"/>
      <c r="C41" s="50"/>
    </row>
    <row r="42" spans="1:3" ht="12" customHeight="1" thickBot="1" x14ac:dyDescent="0.25">
      <c r="A42" s="40">
        <v>10</v>
      </c>
      <c r="B42" s="41"/>
      <c r="C42" s="51"/>
    </row>
    <row r="43" spans="1:3" ht="12" customHeight="1" x14ac:dyDescent="0.2">
      <c r="A43" s="42"/>
      <c r="B43" s="42"/>
      <c r="C43" s="42"/>
    </row>
    <row r="44" spans="1:3" ht="12" customHeight="1" x14ac:dyDescent="0.2">
      <c r="A44" s="42"/>
      <c r="B44" s="79" t="s">
        <v>43</v>
      </c>
      <c r="C44" s="79"/>
    </row>
    <row r="45" spans="1:3" ht="12" customHeight="1" x14ac:dyDescent="0.2">
      <c r="A45" s="42"/>
      <c r="B45" s="42"/>
      <c r="C45" s="42"/>
    </row>
    <row r="46" spans="1:3" ht="12" customHeight="1" x14ac:dyDescent="0.2">
      <c r="A46" s="42"/>
      <c r="B46" s="42"/>
      <c r="C46" s="42"/>
    </row>
    <row r="47" spans="1:3" ht="12" customHeight="1" x14ac:dyDescent="0.2">
      <c r="A47" s="42"/>
      <c r="B47" s="42"/>
      <c r="C47" s="42"/>
    </row>
    <row r="48" spans="1:3" ht="12" customHeight="1" x14ac:dyDescent="0.2">
      <c r="A48" s="42"/>
      <c r="B48" s="42"/>
      <c r="C48" s="42"/>
    </row>
    <row r="49" spans="1:3" ht="12" customHeight="1" x14ac:dyDescent="0.2">
      <c r="A49" s="42"/>
      <c r="B49" s="42"/>
      <c r="C49" s="42"/>
    </row>
    <row r="50" spans="1:3" ht="12" customHeight="1" x14ac:dyDescent="0.2">
      <c r="A50" s="42"/>
      <c r="B50" s="42"/>
      <c r="C50" s="42"/>
    </row>
    <row r="51" spans="1:3" ht="12" customHeight="1" x14ac:dyDescent="0.2">
      <c r="A51" s="42"/>
      <c r="B51" s="42"/>
      <c r="C51" s="42"/>
    </row>
    <row r="52" spans="1:3" ht="12" customHeight="1" x14ac:dyDescent="0.2">
      <c r="A52" s="42"/>
      <c r="B52" s="42"/>
      <c r="C52" s="4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RePack by Diakov</cp:lastModifiedBy>
  <cp:lastPrinted>2020-01-15T10:14:01Z</cp:lastPrinted>
  <dcterms:created xsi:type="dcterms:W3CDTF">2018-01-24T12:10:23Z</dcterms:created>
  <dcterms:modified xsi:type="dcterms:W3CDTF">2020-04-14T10:48:15Z</dcterms:modified>
</cp:coreProperties>
</file>